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08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<sst xmlns="http://schemas.openxmlformats.org/spreadsheetml/2006/main" count="271" uniqueCount="100">
  <si>
    <t>ICL Physics users of Mathematica 3/5/12</t>
  </si>
  <si>
    <t>Single Machine</t>
  </si>
  <si>
    <t>Server</t>
  </si>
  <si>
    <t>Network Increment</t>
  </si>
  <si>
    <t>group</t>
  </si>
  <si>
    <t>Total by group/DTC</t>
  </si>
  <si>
    <t>Cost per group</t>
  </si>
  <si>
    <t>Barr, Iain  </t>
  </si>
  <si>
    <t>Mathematica</t>
  </si>
  <si>
    <t>Windows</t>
  </si>
  <si>
    <t>QOLS Student</t>
  </si>
  <si>
    <t>QOLS</t>
  </si>
  <si>
    <t>Buhmann, Stefan  </t>
  </si>
  <si>
    <t>Linux</t>
  </si>
  <si>
    <t>THEO</t>
  </si>
  <si>
    <t>Chen, Laura  </t>
  </si>
  <si>
    <t>Directory says is a Physics PG but doesn't give anymore information</t>
  </si>
  <si>
    <t>CQD</t>
  </si>
  <si>
    <t>Clements, Kate  </t>
  </si>
  <si>
    <t>ASTRO</t>
  </si>
  <si>
    <t>Dale, Howard  </t>
  </si>
  <si>
    <t>CQD CDT student (QOLS)</t>
  </si>
  <si>
    <t>M.Sc. Laptop</t>
  </si>
  <si>
    <t>Deesuwan, Tanapat  </t>
  </si>
  <si>
    <t>CMTH</t>
  </si>
  <si>
    <t>Dunseith, Devin  </t>
  </si>
  <si>
    <t>unknown group</t>
  </si>
  <si>
    <t>Enciso Dominguez, Aizar  </t>
  </si>
  <si>
    <t>Photonics</t>
  </si>
  <si>
    <t>Freytag, Ruben  </t>
  </si>
  <si>
    <t>Total=</t>
  </si>
  <si>
    <t>Gimeno-Segovia, Mercedes  </t>
  </si>
  <si>
    <t>Giovanni Genoni, Marco  </t>
  </si>
  <si>
    <t>Macintosh</t>
  </si>
  <si>
    <t>Hinds, Ed  </t>
  </si>
  <si>
    <t>QoLS</t>
  </si>
  <si>
    <r>
      <t xml:space="preserve">Groups without current Licenses </t>
    </r>
    <r>
      <rPr>
        <rFont val="Arial"/>
        <charset val="1"/>
        <family val="2"/>
        <color rgb="00000000"/>
        <sz val="10"/>
      </rPr>
      <t xml:space="preserve">(just taken from our web pages)</t>
    </r>
  </si>
  <si>
    <t>Holland, Darren  </t>
  </si>
  <si>
    <t>Shock Physics</t>
  </si>
  <si>
    <t>Hudson, Jony  </t>
  </si>
  <si>
    <t>Laser Consortium</t>
  </si>
  <si>
    <t>Mathematica server</t>
  </si>
  <si>
    <t>HEP</t>
  </si>
  <si>
    <t>Network Mathematica increment</t>
  </si>
  <si>
    <t>Plastic electronics</t>
  </si>
  <si>
    <t>Iles-Smith, Jacob  </t>
  </si>
  <si>
    <t>Cold Matter</t>
  </si>
  <si>
    <t>Jaffe, Andrew  </t>
  </si>
  <si>
    <t>Astro</t>
  </si>
  <si>
    <t>Plasma</t>
  </si>
  <si>
    <t>Lepert, Guillaume  </t>
  </si>
  <si>
    <t>EXSS</t>
  </si>
  <si>
    <t>Major, Kyle  </t>
  </si>
  <si>
    <t>SPAT</t>
  </si>
  <si>
    <t>Maricic, Sanja  </t>
  </si>
  <si>
    <t>#groups without license</t>
  </si>
  <si>
    <t>Total</t>
  </si>
  <si>
    <t>McCutcheon, Dara  </t>
  </si>
  <si>
    <t>Cost ex VAT</t>
  </si>
  <si>
    <t>Cost inc VAT</t>
  </si>
  <si>
    <t>McEnery, Kyle  </t>
  </si>
  <si>
    <t>Mikelsons, Gatis  </t>
  </si>
  <si>
    <r>
      <t xml:space="preserve">1</t>
    </r>
    <r>
      <rPr>
        <rFont val="Arial"/>
        <charset val="1"/>
        <family val="2"/>
        <b val="true"/>
        <color rgb="00000000"/>
        <sz val="10"/>
        <vertAlign val="superscript"/>
      </rPr>
      <t xml:space="preserve">st</t>
    </r>
    <r>
      <rPr>
        <rFont val="Arial"/>
        <charset val="1"/>
        <family val="2"/>
        <b val="true"/>
        <color rgb="00000000"/>
        <sz val="10"/>
      </rPr>
      <t xml:space="preserve"> year carry over</t>
    </r>
  </si>
  <si>
    <r>
      <t xml:space="preserve">1</t>
    </r>
    <r>
      <rPr>
        <rFont val="Arial"/>
        <charset val="1"/>
        <family val="2"/>
        <b val="true"/>
        <color rgb="00000000"/>
        <sz val="10"/>
        <vertAlign val="superscript"/>
      </rPr>
      <t xml:space="preserve">st</t>
    </r>
    <r>
      <rPr>
        <rFont val="Arial"/>
        <charset val="1"/>
        <family val="2"/>
        <b val="true"/>
        <color rgb="00000000"/>
        <sz val="10"/>
      </rPr>
      <t xml:space="preserve"> year Carry over + VAT</t>
    </r>
  </si>
  <si>
    <t>Mitchison, Mark  </t>
  </si>
  <si>
    <t>Myungshik, Kim  </t>
  </si>
  <si>
    <t>Nazir, Ahsan  </t>
  </si>
  <si>
    <r>
      <t xml:space="preserve">1</t>
    </r>
    <r>
      <rPr>
        <rFont val="Arial"/>
        <charset val="1"/>
        <family val="2"/>
        <b val="true"/>
        <color rgb="00000000"/>
        <sz val="10"/>
        <vertAlign val="superscript"/>
      </rPr>
      <t xml:space="preserve">st</t>
    </r>
    <r>
      <rPr>
        <rFont val="Arial"/>
        <charset val="1"/>
        <family val="2"/>
        <b val="true"/>
        <color rgb="00000000"/>
        <sz val="10"/>
      </rPr>
      <t xml:space="preserve"> year to pay</t>
    </r>
  </si>
  <si>
    <t>Nickerson, Naomi  </t>
  </si>
  <si>
    <t>Nohlmans, Didier  </t>
  </si>
  <si>
    <t>Piper, Roland  </t>
  </si>
  <si>
    <r>
      <t xml:space="preserve">X-Factor </t>
    </r>
    <r>
      <rPr>
        <rFont val="Arial"/>
        <charset val="1"/>
        <family val="2"/>
        <color rgb="00000000"/>
        <sz val="10"/>
      </rPr>
      <t xml:space="preserve">(departmental share)</t>
    </r>
  </si>
  <si>
    <t>Pisanty, Emilio  </t>
  </si>
  <si>
    <r>
      <t xml:space="preserve">Y-Factor</t>
    </r>
    <r>
      <rPr>
        <rFont val="Arial"/>
        <charset val="1"/>
        <family val="2"/>
        <color rgb="00000000"/>
        <sz val="10"/>
      </rPr>
      <t xml:space="preserve"> (share paid by groups with no licenses)</t>
    </r>
  </si>
  <si>
    <t>Ranchin, Andre  </t>
  </si>
  <si>
    <t>Randall, Joe  </t>
  </si>
  <si>
    <t>Rizopoulou, Nikoleta  </t>
  </si>
  <si>
    <t>Rochford, Steve  for Peter Török</t>
  </si>
  <si>
    <t>Departmental Contribution</t>
  </si>
  <si>
    <t>Rudolph, Terence  </t>
  </si>
  <si>
    <t>Sandeman, Karl  </t>
  </si>
  <si>
    <t>Msc laptop</t>
  </si>
  <si>
    <t>Sedgbeer, Julia  </t>
  </si>
  <si>
    <t>Totals check</t>
  </si>
  <si>
    <t>Segal, Daniel</t>
  </si>
  <si>
    <t>Spencer, James  </t>
  </si>
  <si>
    <t>Stutter, Graham  </t>
  </si>
  <si>
    <t>Tame, Mark  </t>
  </si>
  <si>
    <t>Tarbutt, Michael  </t>
  </si>
  <si>
    <t>Tisch, John W G  </t>
  </si>
  <si>
    <t>Torok, Peter  </t>
  </si>
  <si>
    <t>tseytlin, arkady  </t>
  </si>
  <si>
    <t>Venkataraman, Vignesh  </t>
  </si>
  <si>
    <t>Left College</t>
  </si>
  <si>
    <t>Vidrighin, Mihai  </t>
  </si>
  <si>
    <t>Watson, Fern  </t>
  </si>
  <si>
    <t>Watson, Laura  </t>
  </si>
  <si>
    <t>Wiseman, Toby  </t>
  </si>
  <si>
    <t>Yosida, Megumi  </t>
  </si>
  <si>
    <t>Not in college directory anymore</t>
  </si>
</sst>
</file>

<file path=xl/styles.xml><?xml version="1.0" encoding="utf-8"?>
<styleSheet xmlns="http://schemas.openxmlformats.org/spreadsheetml/2006/main">
  <numFmts count="2">
    <numFmt formatCode="GENERAL" numFmtId="164"/>
    <numFmt formatCode="[$£-809]#,##0.00;[RED]\-[$£-809]#,##0.00" numFmtId="165"/>
  </numFmts>
  <fonts count="9">
    <font>
      <name val="Arial"/>
      <charset val="1"/>
      <family val="2"/>
      <color rgb="0000000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333333"/>
      <sz val="9"/>
    </font>
    <font>
      <name val="Arial"/>
      <charset val="1"/>
      <family val="2"/>
      <b val="true"/>
      <color rgb="00000000"/>
      <sz val="10"/>
    </font>
    <font>
      <name val="Arial"/>
      <charset val="1"/>
      <family val="2"/>
      <sz val="9"/>
    </font>
    <font>
      <name val="Arial"/>
      <charset val="1"/>
      <family val="2"/>
      <b val="true"/>
      <color rgb="00000000"/>
      <sz val="10"/>
      <vertAlign val="superscript"/>
    </font>
    <font>
      <name val="Arial"/>
      <charset val="1"/>
      <family val="2"/>
      <sz val="10"/>
    </font>
  </fonts>
  <fills count="3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true" applyBorder="true" applyFont="true" applyProtection="false" borderId="1" fillId="2" fontId="4" numFmtId="164" xfId="0">
      <alignment horizontal="left" indent="1" shrinkToFit="false" textRotation="0" vertical="center" wrapText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</xf>
    <xf applyAlignment="false" applyBorder="false" applyFont="true" applyProtection="false" borderId="0" fillId="0" fontId="5" numFmtId="164" xfId="0"/>
    <xf applyAlignment="true" applyBorder="true" applyFont="true" applyProtection="false" borderId="1" fillId="2" fontId="6" numFmtId="164" xfId="0">
      <alignment horizontal="left" indent="1" shrinkToFit="false" textRotation="0" vertical="center" wrapText="true"/>
    </xf>
    <xf applyAlignment="false" applyBorder="false" applyFont="false" applyProtection="false" borderId="0" fillId="0" fontId="0" numFmtId="165" xfId="0"/>
    <xf applyAlignment="false" applyBorder="false" applyFont="true" applyProtection="false" borderId="0" fillId="0" fontId="0" numFmtId="165" xfId="0"/>
    <xf applyAlignment="false" applyBorder="true" applyFont="true" applyProtection="false" borderId="1" fillId="0" fontId="8" numFmtId="164" xfId="0"/>
    <xf applyAlignment="false" applyBorder="true" applyFont="false" applyProtection="false" borderId="1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N11" activeCellId="0" pane="topLeft" sqref="N11"/>
    </sheetView>
  </sheetViews>
  <cols>
    <col collapsed="false" hidden="false" max="1" min="1" style="0" width="30.5960784313725"/>
    <col collapsed="false" hidden="false" max="2" min="2" style="0" width="30.7411764705882"/>
    <col collapsed="false" hidden="false" max="3" min="3" style="0" width="15.078431372549"/>
    <col collapsed="false" hidden="false" max="4" min="4" style="0" width="17.9803921568627"/>
    <col collapsed="false" hidden="false" max="5" min="5" style="0" width="11.0156862745098"/>
    <col collapsed="false" hidden="false" max="6" min="6" style="0" width="16.8235294117647"/>
    <col collapsed="false" hidden="false" max="7" min="7" style="1" width="28.4156862745098"/>
    <col collapsed="false" hidden="false" max="9" min="8" style="0" width="8.8078431372549"/>
    <col collapsed="false" hidden="false" max="10" min="10" style="0" width="25.7294117647059"/>
    <col collapsed="false" hidden="false" max="11" min="11" style="0" width="20.5843137254902"/>
    <col collapsed="false" hidden="false" max="12" min="12" style="0" width="18.1529411764706"/>
    <col collapsed="false" hidden="false" max="13" min="13" style="0" width="8.8078431372549"/>
    <col collapsed="false" hidden="false" max="14" min="14" style="0" width="10.0941176470588"/>
    <col collapsed="false" hidden="false" max="257" min="15" style="0" width="8.8078431372549"/>
  </cols>
  <sheetData>
    <row collapsed="false" customFormat="false" customHeight="false" hidden="false" ht="12.8" outlineLevel="0" r="1">
      <c r="A1" s="0" t="s">
        <v>0</v>
      </c>
    </row>
    <row collapsed="false" customFormat="false" customHeight="false" hidden="false" ht="12.8" outlineLevel="0" r="3">
      <c r="A3" s="2"/>
      <c r="B3" s="2"/>
      <c r="C3" s="2"/>
      <c r="D3" s="3" t="s">
        <v>1</v>
      </c>
      <c r="E3" s="3" t="s">
        <v>2</v>
      </c>
      <c r="F3" s="3" t="s">
        <v>3</v>
      </c>
      <c r="G3" s="1" t="s">
        <v>4</v>
      </c>
      <c r="J3" s="4" t="s">
        <v>4</v>
      </c>
      <c r="K3" s="4" t="s">
        <v>5</v>
      </c>
      <c r="L3" s="4"/>
      <c r="N3" s="4" t="s">
        <v>6</v>
      </c>
    </row>
    <row collapsed="false" customFormat="false" customHeight="true" hidden="false" ht="13.5" outlineLevel="0" r="4">
      <c r="A4" s="5" t="s">
        <v>7</v>
      </c>
      <c r="B4" s="2" t="s">
        <v>8</v>
      </c>
      <c r="C4" s="2" t="s">
        <v>9</v>
      </c>
      <c r="D4" s="3" t="n">
        <v>1</v>
      </c>
      <c r="E4" s="3"/>
      <c r="F4" s="3"/>
      <c r="G4" s="1" t="s">
        <v>10</v>
      </c>
      <c r="J4" s="0" t="s">
        <v>11</v>
      </c>
      <c r="K4" s="0" t="n">
        <v>27</v>
      </c>
      <c r="N4" s="6" t="inlineStr">
        <f aca="false">(1-$K$33-$K$34)*K4/($K$12-$K$10)*$J$31</f>
        <is>
          <t/>
        </is>
      </c>
    </row>
    <row collapsed="false" customFormat="false" customHeight="true" hidden="false" ht="13.5" outlineLevel="0" r="5">
      <c r="A5" s="5" t="s">
        <v>12</v>
      </c>
      <c r="B5" s="2" t="s">
        <v>8</v>
      </c>
      <c r="C5" s="2" t="s">
        <v>13</v>
      </c>
      <c r="D5" s="3" t="n">
        <v>1</v>
      </c>
      <c r="E5" s="3"/>
      <c r="F5" s="3"/>
      <c r="G5" s="1" t="s">
        <v>11</v>
      </c>
      <c r="J5" s="0" t="s">
        <v>14</v>
      </c>
      <c r="K5" s="0" t="n">
        <v>6</v>
      </c>
      <c r="N5" s="6" t="inlineStr">
        <f aca="false">(1-$K$33-$K$34)*K5/($K$12-$K$10)*$J$31</f>
        <is>
          <t/>
        </is>
      </c>
    </row>
    <row collapsed="false" customFormat="false" customHeight="true" hidden="false" ht="13.5" outlineLevel="0" r="6">
      <c r="A6" s="5" t="s">
        <v>15</v>
      </c>
      <c r="B6" s="2" t="s">
        <v>8</v>
      </c>
      <c r="C6" s="2" t="s">
        <v>9</v>
      </c>
      <c r="D6" s="3" t="n">
        <v>1</v>
      </c>
      <c r="E6" s="3"/>
      <c r="F6" s="3"/>
      <c r="G6" s="1" t="s">
        <v>16</v>
      </c>
      <c r="J6" s="0" t="s">
        <v>17</v>
      </c>
      <c r="K6" s="0" t="n">
        <v>18</v>
      </c>
      <c r="N6" s="6" t="inlineStr">
        <f aca="false">(1-$K$33-$K$34)*K6/($K$12-$K$10)*$J$31</f>
        <is>
          <t/>
        </is>
      </c>
    </row>
    <row collapsed="false" customFormat="false" customHeight="true" hidden="false" ht="13.5" outlineLevel="0" r="7">
      <c r="A7" s="5" t="s">
        <v>18</v>
      </c>
      <c r="B7" s="2" t="s">
        <v>8</v>
      </c>
      <c r="C7" s="2" t="s">
        <v>9</v>
      </c>
      <c r="D7" s="3" t="n">
        <v>1</v>
      </c>
      <c r="E7" s="3"/>
      <c r="F7" s="3"/>
      <c r="G7" s="1" t="s">
        <v>14</v>
      </c>
      <c r="J7" s="0" t="s">
        <v>19</v>
      </c>
      <c r="K7" s="0" t="n">
        <v>2</v>
      </c>
      <c r="N7" s="6" t="inlineStr">
        <f aca="false">(1-$K$33-$K$34)*K7/($K$12-$K$10)*$J$31</f>
        <is>
          <t/>
        </is>
      </c>
    </row>
    <row collapsed="false" customFormat="false" customHeight="true" hidden="false" ht="13.5" outlineLevel="0" r="8">
      <c r="A8" s="5" t="s">
        <v>20</v>
      </c>
      <c r="B8" s="2" t="s">
        <v>8</v>
      </c>
      <c r="C8" s="2" t="s">
        <v>9</v>
      </c>
      <c r="D8" s="3" t="n">
        <v>1</v>
      </c>
      <c r="E8" s="3"/>
      <c r="F8" s="3"/>
      <c r="G8" s="1" t="s">
        <v>21</v>
      </c>
      <c r="J8" s="0" t="s">
        <v>22</v>
      </c>
      <c r="K8" s="0" t="n">
        <v>6</v>
      </c>
      <c r="N8" s="6" t="inlineStr">
        <f aca="false">(1-$K$33-$K$34)*K8/($K$12-$K$10)*$J$31</f>
        <is>
          <t/>
        </is>
      </c>
    </row>
    <row collapsed="false" customFormat="false" customHeight="true" hidden="false" ht="13.5" outlineLevel="0" r="9">
      <c r="A9" s="5" t="s">
        <v>23</v>
      </c>
      <c r="B9" s="2" t="s">
        <v>8</v>
      </c>
      <c r="C9" s="2" t="s">
        <v>9</v>
      </c>
      <c r="D9" s="3" t="n">
        <v>1</v>
      </c>
      <c r="E9" s="3"/>
      <c r="F9" s="3"/>
      <c r="G9" s="1" t="s">
        <v>21</v>
      </c>
      <c r="J9" s="0" t="s">
        <v>24</v>
      </c>
      <c r="K9" s="0" t="n">
        <v>4</v>
      </c>
      <c r="N9" s="6" t="inlineStr">
        <f aca="false">(1-$K$33-$K$34)*K9/($K$12-$K$10)*$J$31</f>
        <is>
          <t/>
        </is>
      </c>
    </row>
    <row collapsed="false" customFormat="false" customHeight="true" hidden="false" ht="13.5" outlineLevel="0" r="10">
      <c r="A10" s="5" t="s">
        <v>25</v>
      </c>
      <c r="B10" s="2" t="s">
        <v>8</v>
      </c>
      <c r="C10" s="2" t="s">
        <v>9</v>
      </c>
      <c r="D10" s="3" t="n">
        <v>1</v>
      </c>
      <c r="E10" s="3"/>
      <c r="F10" s="3"/>
      <c r="G10" s="1" t="s">
        <v>21</v>
      </c>
      <c r="J10" s="0" t="s">
        <v>26</v>
      </c>
      <c r="K10" s="0" t="n">
        <v>6</v>
      </c>
      <c r="N10" s="6" t="n">
        <v>0</v>
      </c>
    </row>
    <row collapsed="false" customFormat="false" customHeight="true" hidden="false" ht="13.5" outlineLevel="0" r="11">
      <c r="A11" s="5" t="s">
        <v>27</v>
      </c>
      <c r="B11" s="2" t="s">
        <v>8</v>
      </c>
      <c r="C11" s="2" t="s">
        <v>9</v>
      </c>
      <c r="D11" s="3" t="n">
        <v>1</v>
      </c>
      <c r="E11" s="3"/>
      <c r="F11" s="3"/>
      <c r="G11" s="1" t="s">
        <v>21</v>
      </c>
      <c r="J11" s="0" t="s">
        <v>28</v>
      </c>
      <c r="K11" s="0" t="n">
        <v>2</v>
      </c>
      <c r="N11" s="6" t="inlineStr">
        <f aca="false">(1-$K$33-$K$34)*K11/($K$12-$K$10)*$J$31</f>
        <is>
          <t/>
        </is>
      </c>
    </row>
    <row collapsed="false" customFormat="false" customHeight="true" hidden="false" ht="13.5" outlineLevel="0" r="12">
      <c r="A12" s="5" t="s">
        <v>29</v>
      </c>
      <c r="B12" s="2" t="s">
        <v>8</v>
      </c>
      <c r="C12" s="2" t="s">
        <v>9</v>
      </c>
      <c r="D12" s="3" t="n">
        <v>1</v>
      </c>
      <c r="E12" s="3"/>
      <c r="F12" s="3"/>
      <c r="G12" s="1" t="s">
        <v>21</v>
      </c>
      <c r="J12" s="0" t="s">
        <v>30</v>
      </c>
      <c r="K12" s="0" t="n">
        <f aca="false">SUM(K4:K11)</f>
        <v>71</v>
      </c>
      <c r="N12" s="6" t="inlineStr">
        <f aca="false">(1-$K$33-$K$34)*K12/$K$12*$J$31</f>
        <is>
          <t/>
        </is>
      </c>
    </row>
    <row collapsed="false" customFormat="false" customHeight="true" hidden="false" ht="13.5" outlineLevel="0" r="13">
      <c r="A13" s="5" t="s">
        <v>31</v>
      </c>
      <c r="B13" s="2" t="s">
        <v>8</v>
      </c>
      <c r="C13" s="2" t="s">
        <v>9</v>
      </c>
      <c r="D13" s="3" t="n">
        <v>1</v>
      </c>
      <c r="E13" s="3"/>
      <c r="F13" s="3"/>
      <c r="G13" s="1" t="s">
        <v>21</v>
      </c>
    </row>
    <row collapsed="false" customFormat="false" customHeight="true" hidden="false" ht="13.5" outlineLevel="0" r="14">
      <c r="A14" s="5" t="s">
        <v>32</v>
      </c>
      <c r="B14" s="2" t="s">
        <v>8</v>
      </c>
      <c r="C14" s="2" t="s">
        <v>33</v>
      </c>
      <c r="D14" s="3" t="n">
        <v>1</v>
      </c>
      <c r="E14" s="3"/>
      <c r="F14" s="3"/>
      <c r="G14" s="1" t="s">
        <v>11</v>
      </c>
    </row>
    <row collapsed="false" customFormat="false" customHeight="true" hidden="false" ht="13.5" outlineLevel="0" r="15">
      <c r="A15" s="5" t="s">
        <v>34</v>
      </c>
      <c r="B15" s="2" t="s">
        <v>8</v>
      </c>
      <c r="C15" s="2" t="s">
        <v>9</v>
      </c>
      <c r="D15" s="3" t="n">
        <v>1</v>
      </c>
      <c r="E15" s="3"/>
      <c r="F15" s="3"/>
      <c r="G15" s="1" t="s">
        <v>35</v>
      </c>
      <c r="J15" s="4" t="s">
        <v>36</v>
      </c>
    </row>
    <row collapsed="false" customFormat="false" customHeight="true" hidden="false" ht="13.5" outlineLevel="0" r="16">
      <c r="A16" s="5" t="s">
        <v>37</v>
      </c>
      <c r="B16" s="2" t="s">
        <v>8</v>
      </c>
      <c r="C16" s="2" t="s">
        <v>9</v>
      </c>
      <c r="D16" s="3" t="n">
        <v>1</v>
      </c>
      <c r="E16" s="3"/>
      <c r="F16" s="3"/>
      <c r="G16" s="1" t="s">
        <v>11</v>
      </c>
      <c r="J16" s="0" t="s">
        <v>38</v>
      </c>
      <c r="N16" s="6" t="inlineStr">
        <f aca="false">$J$31*$K$34/$K$24</f>
        <is>
          <t/>
        </is>
      </c>
    </row>
    <row collapsed="false" customFormat="false" customHeight="true" hidden="false" ht="13.5" outlineLevel="0" r="17">
      <c r="A17" s="5" t="s">
        <v>39</v>
      </c>
      <c r="B17" s="2" t="s">
        <v>8</v>
      </c>
      <c r="C17" s="2" t="s">
        <v>9</v>
      </c>
      <c r="D17" s="3" t="n">
        <v>1</v>
      </c>
      <c r="E17" s="3"/>
      <c r="F17" s="3"/>
      <c r="G17" s="1" t="s">
        <v>11</v>
      </c>
      <c r="J17" s="0" t="s">
        <v>40</v>
      </c>
      <c r="N17" s="6" t="inlineStr">
        <f aca="false">$J$31*$K$34/$K$24</f>
        <is>
          <t/>
        </is>
      </c>
    </row>
    <row collapsed="false" customFormat="false" customHeight="true" hidden="false" ht="13.5" outlineLevel="0" r="18">
      <c r="A18" s="5" t="s">
        <v>39</v>
      </c>
      <c r="B18" s="2" t="s">
        <v>41</v>
      </c>
      <c r="C18" s="2" t="n">
        <v>1</v>
      </c>
      <c r="D18" s="3"/>
      <c r="E18" s="3" t="n">
        <v>1</v>
      </c>
      <c r="F18" s="3"/>
      <c r="G18" s="1" t="s">
        <v>11</v>
      </c>
      <c r="J18" s="0" t="s">
        <v>42</v>
      </c>
      <c r="N18" s="6" t="inlineStr">
        <f aca="false">$J$31*$K$34/$K$24</f>
        <is>
          <t/>
        </is>
      </c>
    </row>
    <row collapsed="false" customFormat="false" customHeight="true" hidden="false" ht="13.5" outlineLevel="0" r="19">
      <c r="A19" s="5" t="s">
        <v>39</v>
      </c>
      <c r="B19" s="2" t="s">
        <v>43</v>
      </c>
      <c r="C19" s="2" t="n">
        <v>9</v>
      </c>
      <c r="D19" s="3"/>
      <c r="E19" s="3"/>
      <c r="F19" s="3" t="n">
        <v>9</v>
      </c>
      <c r="G19" s="1" t="s">
        <v>11</v>
      </c>
      <c r="J19" s="0" t="s">
        <v>44</v>
      </c>
      <c r="N19" s="6" t="inlineStr">
        <f aca="false">$J$31*$K$34/$K$24</f>
        <is>
          <t/>
        </is>
      </c>
    </row>
    <row collapsed="false" customFormat="false" customHeight="true" hidden="false" ht="13.5" outlineLevel="0" r="20">
      <c r="A20" s="5" t="s">
        <v>45</v>
      </c>
      <c r="B20" s="2" t="s">
        <v>8</v>
      </c>
      <c r="C20" s="2" t="s">
        <v>9</v>
      </c>
      <c r="D20" s="3" t="n">
        <v>1</v>
      </c>
      <c r="E20" s="3"/>
      <c r="F20" s="3"/>
      <c r="G20" s="1" t="s">
        <v>21</v>
      </c>
      <c r="J20" s="0" t="s">
        <v>46</v>
      </c>
      <c r="N20" s="6" t="inlineStr">
        <f aca="false">$J$31*$K$34/$K$24</f>
        <is>
          <t/>
        </is>
      </c>
    </row>
    <row collapsed="false" customFormat="false" customHeight="true" hidden="false" ht="13.5" outlineLevel="0" r="21">
      <c r="A21" s="5" t="s">
        <v>47</v>
      </c>
      <c r="B21" s="2" t="s">
        <v>8</v>
      </c>
      <c r="C21" s="2" t="s">
        <v>33</v>
      </c>
      <c r="D21" s="3" t="n">
        <v>1</v>
      </c>
      <c r="E21" s="3"/>
      <c r="F21" s="3"/>
      <c r="G21" s="1" t="s">
        <v>48</v>
      </c>
      <c r="J21" s="0" t="s">
        <v>49</v>
      </c>
      <c r="N21" s="6" t="inlineStr">
        <f aca="false">$J$31*$K$34/$K$24</f>
        <is>
          <t/>
        </is>
      </c>
    </row>
    <row collapsed="false" customFormat="false" customHeight="true" hidden="false" ht="13.5" outlineLevel="0" r="22">
      <c r="A22" s="5" t="s">
        <v>50</v>
      </c>
      <c r="B22" s="2" t="s">
        <v>8</v>
      </c>
      <c r="C22" s="2" t="s">
        <v>9</v>
      </c>
      <c r="D22" s="3" t="n">
        <v>1</v>
      </c>
      <c r="E22" s="3"/>
      <c r="F22" s="3"/>
      <c r="G22" s="1" t="s">
        <v>10</v>
      </c>
      <c r="J22" s="0" t="s">
        <v>51</v>
      </c>
      <c r="N22" s="6" t="inlineStr">
        <f aca="false">$J$31*$K$34/$K$24</f>
        <is>
          <t/>
        </is>
      </c>
    </row>
    <row collapsed="false" customFormat="false" customHeight="true" hidden="false" ht="13.5" outlineLevel="0" r="23">
      <c r="A23" s="5" t="s">
        <v>52</v>
      </c>
      <c r="B23" s="2" t="s">
        <v>8</v>
      </c>
      <c r="C23" s="2" t="s">
        <v>9</v>
      </c>
      <c r="D23" s="3" t="n">
        <v>1</v>
      </c>
      <c r="E23" s="3"/>
      <c r="F23" s="3"/>
      <c r="G23" s="1" t="s">
        <v>21</v>
      </c>
      <c r="J23" s="0" t="s">
        <v>53</v>
      </c>
      <c r="N23" s="6" t="inlineStr">
        <f aca="false">$J$31*$K$34/$K$24</f>
        <is>
          <t/>
        </is>
      </c>
    </row>
    <row collapsed="false" customFormat="false" customHeight="true" hidden="false" ht="13.5" outlineLevel="0" r="24">
      <c r="A24" s="5" t="s">
        <v>54</v>
      </c>
      <c r="B24" s="2" t="s">
        <v>8</v>
      </c>
      <c r="C24" s="2" t="s">
        <v>9</v>
      </c>
      <c r="D24" s="3" t="n">
        <v>1</v>
      </c>
      <c r="E24" s="3"/>
      <c r="F24" s="3"/>
      <c r="G24" s="1" t="s">
        <v>11</v>
      </c>
      <c r="J24" s="0" t="s">
        <v>55</v>
      </c>
      <c r="K24" s="0" t="n">
        <v>8</v>
      </c>
      <c r="L24" s="4" t="s">
        <v>56</v>
      </c>
      <c r="N24" s="6" t="inlineStr">
        <f aca="false">SUM(N16:N23)</f>
        <is>
          <t/>
        </is>
      </c>
    </row>
    <row collapsed="false" customFormat="false" customHeight="true" hidden="false" ht="13.5" outlineLevel="0" r="25">
      <c r="A25" s="5" t="s">
        <v>57</v>
      </c>
      <c r="B25" s="2" t="s">
        <v>8</v>
      </c>
      <c r="C25" s="2" t="s">
        <v>33</v>
      </c>
      <c r="D25" s="3" t="n">
        <v>1</v>
      </c>
      <c r="E25" s="3"/>
      <c r="F25" s="3"/>
      <c r="G25" s="1" t="s">
        <v>11</v>
      </c>
      <c r="J25" s="4" t="s">
        <v>58</v>
      </c>
      <c r="K25" s="4" t="s">
        <v>59</v>
      </c>
    </row>
    <row collapsed="false" customFormat="false" customHeight="true" hidden="false" ht="13.5" outlineLevel="0" r="26">
      <c r="A26" s="5" t="s">
        <v>60</v>
      </c>
      <c r="B26" s="2" t="s">
        <v>8</v>
      </c>
      <c r="C26" s="2" t="s">
        <v>33</v>
      </c>
      <c r="D26" s="3" t="n">
        <v>1</v>
      </c>
      <c r="E26" s="3"/>
      <c r="F26" s="3"/>
      <c r="G26" s="1" t="s">
        <v>16</v>
      </c>
      <c r="J26" s="7" t="n">
        <v>13782.5</v>
      </c>
      <c r="K26" s="6" t="inlineStr">
        <f aca="false">J26*1.2</f>
        <is>
          <t/>
        </is>
      </c>
    </row>
    <row collapsed="false" customFormat="false" customHeight="true" hidden="false" ht="13.5" outlineLevel="0" r="27">
      <c r="A27" s="5" t="s">
        <v>61</v>
      </c>
      <c r="B27" s="2" t="s">
        <v>8</v>
      </c>
      <c r="C27" s="2" t="s">
        <v>9</v>
      </c>
      <c r="D27" s="3" t="n">
        <v>1</v>
      </c>
      <c r="E27" s="3"/>
      <c r="F27" s="3"/>
      <c r="G27" s="1" t="s">
        <v>21</v>
      </c>
      <c r="J27" s="4" t="s">
        <v>62</v>
      </c>
      <c r="K27" s="4" t="s">
        <v>63</v>
      </c>
    </row>
    <row collapsed="false" customFormat="false" customHeight="true" hidden="false" ht="13.5" outlineLevel="0" r="28">
      <c r="A28" s="5" t="s">
        <v>64</v>
      </c>
      <c r="B28" s="2" t="s">
        <v>8</v>
      </c>
      <c r="C28" s="2" t="s">
        <v>9</v>
      </c>
      <c r="D28" s="3" t="n">
        <v>1</v>
      </c>
      <c r="E28" s="3"/>
      <c r="F28" s="3"/>
      <c r="G28" s="1" t="s">
        <v>21</v>
      </c>
      <c r="J28" s="6" t="n">
        <v>2361</v>
      </c>
      <c r="K28" s="6" t="inlineStr">
        <f aca="false">J28*1.2</f>
        <is>
          <t/>
        </is>
      </c>
    </row>
    <row collapsed="false" customFormat="false" customHeight="true" hidden="false" ht="13.5" outlineLevel="0" r="29">
      <c r="A29" s="5" t="s">
        <v>65</v>
      </c>
      <c r="B29" s="2" t="s">
        <v>8</v>
      </c>
      <c r="C29" s="2" t="s">
        <v>33</v>
      </c>
      <c r="D29" s="3" t="n">
        <v>1</v>
      </c>
      <c r="E29" s="3"/>
      <c r="F29" s="3"/>
      <c r="G29" s="1" t="s">
        <v>11</v>
      </c>
    </row>
    <row collapsed="false" customFormat="false" customHeight="true" hidden="false" ht="13.5" outlineLevel="0" r="30">
      <c r="A30" s="5" t="s">
        <v>66</v>
      </c>
      <c r="B30" s="2" t="s">
        <v>8</v>
      </c>
      <c r="C30" s="2" t="s">
        <v>33</v>
      </c>
      <c r="D30" s="3" t="n">
        <v>1</v>
      </c>
      <c r="E30" s="3"/>
      <c r="F30" s="3"/>
      <c r="G30" s="1" t="s">
        <v>11</v>
      </c>
      <c r="J30" s="4" t="s">
        <v>67</v>
      </c>
    </row>
    <row collapsed="false" customFormat="false" customHeight="true" hidden="false" ht="13.5" outlineLevel="0" r="31">
      <c r="A31" s="5" t="s">
        <v>68</v>
      </c>
      <c r="B31" s="2" t="s">
        <v>8</v>
      </c>
      <c r="C31" s="2" t="s">
        <v>9</v>
      </c>
      <c r="D31" s="3" t="n">
        <v>1</v>
      </c>
      <c r="E31" s="3"/>
      <c r="F31" s="3"/>
      <c r="G31" s="1" t="s">
        <v>21</v>
      </c>
      <c r="J31" s="6" t="inlineStr">
        <f aca="false">K26-K28</f>
        <is>
          <t/>
        </is>
      </c>
    </row>
    <row collapsed="false" customFormat="false" customHeight="true" hidden="false" ht="13.5" outlineLevel="0" r="32">
      <c r="A32" s="5" t="s">
        <v>69</v>
      </c>
      <c r="B32" s="2" t="s">
        <v>8</v>
      </c>
      <c r="C32" s="2" t="s">
        <v>9</v>
      </c>
      <c r="D32" s="3" t="n">
        <v>1</v>
      </c>
      <c r="E32" s="3"/>
      <c r="F32" s="3"/>
      <c r="G32" s="1" t="s">
        <v>21</v>
      </c>
    </row>
    <row collapsed="false" customFormat="false" customHeight="true" hidden="false" ht="13.5" outlineLevel="0" r="33">
      <c r="A33" s="5" t="s">
        <v>70</v>
      </c>
      <c r="B33" s="2" t="s">
        <v>8</v>
      </c>
      <c r="C33" s="2" t="s">
        <v>9</v>
      </c>
      <c r="D33" s="3" t="n">
        <v>1</v>
      </c>
      <c r="E33" s="3"/>
      <c r="F33" s="3"/>
      <c r="G33" s="1" t="s">
        <v>16</v>
      </c>
      <c r="J33" s="4" t="s">
        <v>71</v>
      </c>
      <c r="K33" s="0" t="n">
        <v>0.2</v>
      </c>
    </row>
    <row collapsed="false" customFormat="false" customHeight="true" hidden="false" ht="13.5" outlineLevel="0" r="34">
      <c r="A34" s="5" t="s">
        <v>72</v>
      </c>
      <c r="B34" s="2" t="s">
        <v>8</v>
      </c>
      <c r="C34" s="2" t="s">
        <v>9</v>
      </c>
      <c r="D34" s="3" t="n">
        <v>1</v>
      </c>
      <c r="E34" s="3"/>
      <c r="F34" s="3"/>
      <c r="G34" s="1" t="s">
        <v>21</v>
      </c>
      <c r="J34" s="4" t="s">
        <v>73</v>
      </c>
      <c r="K34" s="0" t="n">
        <v>0.05</v>
      </c>
    </row>
    <row collapsed="false" customFormat="false" customHeight="true" hidden="false" ht="13.5" outlineLevel="0" r="35">
      <c r="A35" s="5" t="s">
        <v>74</v>
      </c>
      <c r="B35" s="2" t="s">
        <v>8</v>
      </c>
      <c r="C35" s="2" t="s">
        <v>9</v>
      </c>
      <c r="D35" s="3" t="n">
        <v>1</v>
      </c>
      <c r="E35" s="3"/>
      <c r="F35" s="3"/>
      <c r="G35" s="1" t="s">
        <v>21</v>
      </c>
    </row>
    <row collapsed="false" customFormat="false" customHeight="true" hidden="false" ht="13.5" outlineLevel="0" r="36">
      <c r="A36" s="5" t="s">
        <v>75</v>
      </c>
      <c r="B36" s="2" t="s">
        <v>8</v>
      </c>
      <c r="C36" s="2" t="s">
        <v>9</v>
      </c>
      <c r="D36" s="3" t="n">
        <v>1</v>
      </c>
      <c r="E36" s="3"/>
      <c r="F36" s="3"/>
      <c r="G36" s="1" t="s">
        <v>21</v>
      </c>
    </row>
    <row collapsed="false" customFormat="false" customHeight="true" hidden="false" ht="13.5" outlineLevel="0" r="37">
      <c r="A37" s="5" t="s">
        <v>76</v>
      </c>
      <c r="B37" s="2" t="s">
        <v>8</v>
      </c>
      <c r="C37" s="2" t="s">
        <v>9</v>
      </c>
      <c r="D37" s="3" t="n">
        <v>1</v>
      </c>
      <c r="E37" s="3"/>
      <c r="F37" s="3"/>
      <c r="G37" s="1" t="s">
        <v>16</v>
      </c>
    </row>
    <row collapsed="false" customFormat="false" customHeight="true" hidden="false" ht="13.5" outlineLevel="0" r="38">
      <c r="A38" s="5" t="s">
        <v>77</v>
      </c>
      <c r="B38" s="2" t="s">
        <v>8</v>
      </c>
      <c r="C38" s="2" t="s">
        <v>9</v>
      </c>
      <c r="D38" s="3" t="n">
        <v>1</v>
      </c>
      <c r="E38" s="3"/>
      <c r="F38" s="3"/>
      <c r="G38" s="1" t="s">
        <v>28</v>
      </c>
      <c r="J38" s="4" t="s">
        <v>78</v>
      </c>
      <c r="N38" s="6" t="inlineStr">
        <f aca="false">J31*K33</f>
        <is>
          <t/>
        </is>
      </c>
    </row>
    <row collapsed="false" customFormat="false" customHeight="true" hidden="false" ht="13.5" outlineLevel="0" r="39">
      <c r="A39" s="5" t="s">
        <v>79</v>
      </c>
      <c r="B39" s="2" t="s">
        <v>8</v>
      </c>
      <c r="C39" s="2" t="s">
        <v>9</v>
      </c>
      <c r="D39" s="3" t="n">
        <v>1</v>
      </c>
      <c r="E39" s="3"/>
      <c r="F39" s="3"/>
      <c r="G39" s="1" t="s">
        <v>11</v>
      </c>
    </row>
    <row collapsed="false" customFormat="false" customHeight="true" hidden="false" ht="13.5" outlineLevel="0" r="40">
      <c r="A40" s="5" t="s">
        <v>80</v>
      </c>
      <c r="B40" s="2" t="s">
        <v>8</v>
      </c>
      <c r="C40" s="2" t="s">
        <v>33</v>
      </c>
      <c r="D40" s="3" t="n">
        <v>1</v>
      </c>
      <c r="E40" s="3"/>
      <c r="F40" s="3"/>
      <c r="G40" s="1" t="s">
        <v>81</v>
      </c>
    </row>
    <row collapsed="false" customFormat="false" customHeight="true" hidden="false" ht="13.5" outlineLevel="0" r="41">
      <c r="A41" s="5" t="s">
        <v>82</v>
      </c>
      <c r="B41" s="2" t="s">
        <v>8</v>
      </c>
      <c r="C41" s="2" t="s">
        <v>9</v>
      </c>
      <c r="D41" s="3" t="n">
        <v>1</v>
      </c>
      <c r="E41" s="3"/>
      <c r="F41" s="3"/>
      <c r="G41" s="1" t="s">
        <v>81</v>
      </c>
      <c r="J41" s="0" t="s">
        <v>83</v>
      </c>
      <c r="N41" s="6" t="inlineStr">
        <f aca="false">N38+N24+N12</f>
        <is>
          <t/>
        </is>
      </c>
    </row>
    <row collapsed="false" customFormat="false" customHeight="true" hidden="false" ht="13.5" outlineLevel="0" r="42">
      <c r="A42" s="5" t="s">
        <v>82</v>
      </c>
      <c r="B42" s="2" t="s">
        <v>8</v>
      </c>
      <c r="C42" s="2" t="s">
        <v>9</v>
      </c>
      <c r="D42" s="3" t="n">
        <v>1</v>
      </c>
      <c r="E42" s="3"/>
      <c r="F42" s="3"/>
      <c r="G42" s="1" t="s">
        <v>81</v>
      </c>
    </row>
    <row collapsed="false" customFormat="false" customHeight="true" hidden="false" ht="13.5" outlineLevel="0" r="43">
      <c r="A43" s="5" t="s">
        <v>82</v>
      </c>
      <c r="B43" s="2" t="s">
        <v>8</v>
      </c>
      <c r="C43" s="2" t="s">
        <v>9</v>
      </c>
      <c r="D43" s="3" t="n">
        <v>1</v>
      </c>
      <c r="E43" s="3"/>
      <c r="F43" s="3"/>
      <c r="G43" s="1" t="s">
        <v>81</v>
      </c>
    </row>
    <row collapsed="false" customFormat="false" customHeight="true" hidden="false" ht="13.5" outlineLevel="0" r="44">
      <c r="A44" s="5" t="s">
        <v>82</v>
      </c>
      <c r="B44" s="2" t="s">
        <v>8</v>
      </c>
      <c r="C44" s="2" t="s">
        <v>9</v>
      </c>
      <c r="D44" s="3" t="n">
        <v>1</v>
      </c>
      <c r="E44" s="3"/>
      <c r="F44" s="3"/>
      <c r="G44" s="1" t="s">
        <v>81</v>
      </c>
    </row>
    <row collapsed="false" customFormat="false" customHeight="true" hidden="false" ht="13.5" outlineLevel="0" r="45">
      <c r="A45" s="5" t="s">
        <v>82</v>
      </c>
      <c r="B45" s="2" t="s">
        <v>8</v>
      </c>
      <c r="C45" s="2" t="s">
        <v>9</v>
      </c>
      <c r="D45" s="3" t="n">
        <v>1</v>
      </c>
      <c r="E45" s="3"/>
      <c r="F45" s="3"/>
      <c r="G45" s="1" t="s">
        <v>81</v>
      </c>
    </row>
    <row collapsed="false" customFormat="false" customHeight="true" hidden="false" ht="13.5" outlineLevel="0" r="46">
      <c r="A46" s="5" t="s">
        <v>82</v>
      </c>
      <c r="B46" s="2" t="s">
        <v>8</v>
      </c>
      <c r="C46" s="2" t="s">
        <v>9</v>
      </c>
      <c r="D46" s="3" t="n">
        <v>1</v>
      </c>
      <c r="E46" s="3"/>
      <c r="F46" s="3"/>
      <c r="G46" s="1" t="s">
        <v>81</v>
      </c>
    </row>
    <row collapsed="false" customFormat="false" customHeight="true" hidden="false" ht="13.5" outlineLevel="0" r="47">
      <c r="A47" s="5" t="s">
        <v>84</v>
      </c>
      <c r="B47" s="2" t="s">
        <v>8</v>
      </c>
      <c r="C47" s="2" t="s">
        <v>9</v>
      </c>
      <c r="D47" s="3" t="n">
        <v>1</v>
      </c>
      <c r="E47" s="3"/>
      <c r="F47" s="3"/>
      <c r="G47" s="1" t="s">
        <v>11</v>
      </c>
    </row>
    <row collapsed="false" customFormat="false" customHeight="true" hidden="false" ht="13.5" outlineLevel="0" r="48">
      <c r="A48" s="5" t="s">
        <v>85</v>
      </c>
      <c r="B48" s="2" t="s">
        <v>41</v>
      </c>
      <c r="C48" s="2" t="n">
        <v>1</v>
      </c>
      <c r="D48" s="3"/>
      <c r="E48" s="3" t="n">
        <v>1</v>
      </c>
      <c r="F48" s="3"/>
      <c r="G48" s="1" t="s">
        <v>24</v>
      </c>
    </row>
    <row collapsed="false" customFormat="false" customHeight="true" hidden="false" ht="13.5" outlineLevel="0" r="49">
      <c r="A49" s="5" t="s">
        <v>85</v>
      </c>
      <c r="B49" s="2" t="s">
        <v>43</v>
      </c>
      <c r="C49" s="2" t="n">
        <v>4</v>
      </c>
      <c r="D49" s="3"/>
      <c r="E49" s="3"/>
      <c r="F49" s="3" t="n">
        <v>4</v>
      </c>
      <c r="G49" s="1" t="s">
        <v>24</v>
      </c>
    </row>
    <row collapsed="false" customFormat="false" customHeight="true" hidden="false" ht="13.5" outlineLevel="0" r="50">
      <c r="A50" s="5" t="s">
        <v>86</v>
      </c>
      <c r="B50" s="2" t="s">
        <v>8</v>
      </c>
      <c r="C50" s="2" t="s">
        <v>9</v>
      </c>
      <c r="D50" s="3" t="n">
        <v>1</v>
      </c>
      <c r="E50" s="3"/>
      <c r="F50" s="3"/>
      <c r="G50" s="1" t="s">
        <v>21</v>
      </c>
    </row>
    <row collapsed="false" customFormat="false" customHeight="true" hidden="false" ht="13.5" outlineLevel="0" r="51">
      <c r="A51" s="5" t="s">
        <v>87</v>
      </c>
      <c r="B51" s="2" t="s">
        <v>8</v>
      </c>
      <c r="C51" s="2" t="s">
        <v>13</v>
      </c>
      <c r="D51" s="3" t="n">
        <v>1</v>
      </c>
      <c r="E51" s="3"/>
      <c r="F51" s="3"/>
      <c r="G51" s="1" t="s">
        <v>11</v>
      </c>
    </row>
    <row collapsed="false" customFormat="false" customHeight="true" hidden="false" ht="13.5" outlineLevel="0" r="52">
      <c r="A52" s="5" t="s">
        <v>88</v>
      </c>
      <c r="B52" s="2" t="s">
        <v>8</v>
      </c>
      <c r="C52" s="2" t="s">
        <v>9</v>
      </c>
      <c r="D52" s="3" t="n">
        <v>1</v>
      </c>
      <c r="E52" s="3"/>
      <c r="F52" s="3"/>
      <c r="G52" s="1" t="s">
        <v>11</v>
      </c>
    </row>
    <row collapsed="false" customFormat="false" customHeight="true" hidden="false" ht="13.5" outlineLevel="0" r="53">
      <c r="A53" s="5" t="s">
        <v>88</v>
      </c>
      <c r="B53" s="2" t="s">
        <v>8</v>
      </c>
      <c r="C53" s="2" t="s">
        <v>9</v>
      </c>
      <c r="D53" s="3" t="n">
        <v>1</v>
      </c>
      <c r="E53" s="3"/>
      <c r="F53" s="3"/>
      <c r="G53" s="1" t="s">
        <v>11</v>
      </c>
    </row>
    <row collapsed="false" customFormat="false" customHeight="true" hidden="false" ht="13.5" outlineLevel="0" r="54">
      <c r="A54" s="5" t="s">
        <v>89</v>
      </c>
      <c r="B54" s="2" t="s">
        <v>8</v>
      </c>
      <c r="C54" s="2" t="s">
        <v>9</v>
      </c>
      <c r="D54" s="3" t="n">
        <v>1</v>
      </c>
      <c r="E54" s="3"/>
      <c r="F54" s="3"/>
      <c r="G54" s="1" t="s">
        <v>11</v>
      </c>
    </row>
    <row collapsed="false" customFormat="false" customHeight="true" hidden="false" ht="13.5" outlineLevel="0" r="55">
      <c r="A55" s="5" t="s">
        <v>90</v>
      </c>
      <c r="B55" s="2" t="s">
        <v>8</v>
      </c>
      <c r="C55" s="2" t="s">
        <v>33</v>
      </c>
      <c r="D55" s="3" t="n">
        <v>1</v>
      </c>
      <c r="E55" s="3"/>
      <c r="F55" s="3"/>
      <c r="G55" s="1" t="s">
        <v>28</v>
      </c>
    </row>
    <row collapsed="false" customFormat="false" customHeight="true" hidden="false" ht="13.5" outlineLevel="0" r="56">
      <c r="A56" s="5" t="s">
        <v>91</v>
      </c>
      <c r="B56" s="2" t="s">
        <v>8</v>
      </c>
      <c r="C56" s="2" t="s">
        <v>33</v>
      </c>
      <c r="D56" s="3" t="n">
        <v>1</v>
      </c>
      <c r="E56" s="3"/>
      <c r="F56" s="3"/>
      <c r="G56" s="1" t="s">
        <v>14</v>
      </c>
    </row>
    <row collapsed="false" customFormat="false" customHeight="true" hidden="false" ht="13.5" outlineLevel="0" r="57">
      <c r="A57" s="5" t="s">
        <v>92</v>
      </c>
      <c r="B57" s="2" t="s">
        <v>8</v>
      </c>
      <c r="C57" s="2" t="s">
        <v>9</v>
      </c>
      <c r="D57" s="3" t="n">
        <v>1</v>
      </c>
      <c r="E57" s="3"/>
      <c r="F57" s="3"/>
      <c r="G57" s="1" t="s">
        <v>93</v>
      </c>
    </row>
    <row collapsed="false" customFormat="false" customHeight="true" hidden="false" ht="13.5" outlineLevel="0" r="58">
      <c r="A58" s="5" t="s">
        <v>94</v>
      </c>
      <c r="B58" s="2" t="s">
        <v>8</v>
      </c>
      <c r="C58" s="2" t="s">
        <v>9</v>
      </c>
      <c r="D58" s="3" t="n">
        <v>1</v>
      </c>
      <c r="E58" s="3"/>
      <c r="F58" s="3"/>
      <c r="G58" s="1" t="s">
        <v>21</v>
      </c>
    </row>
    <row collapsed="false" customFormat="false" customHeight="true" hidden="false" ht="13.5" outlineLevel="0" r="59">
      <c r="A59" s="5" t="s">
        <v>95</v>
      </c>
      <c r="B59" s="2" t="s">
        <v>8</v>
      </c>
      <c r="C59" s="2" t="s">
        <v>9</v>
      </c>
      <c r="D59" s="3" t="n">
        <v>1</v>
      </c>
      <c r="E59" s="3"/>
      <c r="F59" s="3"/>
      <c r="G59" s="1" t="s">
        <v>21</v>
      </c>
    </row>
    <row collapsed="false" customFormat="false" customHeight="true" hidden="false" ht="13.5" outlineLevel="0" r="60">
      <c r="A60" s="5" t="s">
        <v>96</v>
      </c>
      <c r="B60" s="2" t="s">
        <v>8</v>
      </c>
      <c r="C60" s="2" t="s">
        <v>33</v>
      </c>
      <c r="D60" s="3" t="n">
        <v>1</v>
      </c>
      <c r="E60" s="3"/>
      <c r="F60" s="3"/>
      <c r="G60" s="1" t="s">
        <v>48</v>
      </c>
    </row>
    <row collapsed="false" customFormat="false" customHeight="true" hidden="false" ht="13.5" outlineLevel="0" r="61">
      <c r="A61" s="5" t="s">
        <v>97</v>
      </c>
      <c r="B61" s="2" t="s">
        <v>41</v>
      </c>
      <c r="C61" s="2" t="n">
        <v>1</v>
      </c>
      <c r="D61" s="3"/>
      <c r="E61" s="3" t="n">
        <v>1</v>
      </c>
      <c r="F61" s="3"/>
      <c r="G61" s="1" t="s">
        <v>14</v>
      </c>
    </row>
    <row collapsed="false" customFormat="false" customHeight="true" hidden="false" ht="13.5" outlineLevel="0" r="62">
      <c r="A62" s="5" t="s">
        <v>97</v>
      </c>
      <c r="B62" s="2" t="s">
        <v>43</v>
      </c>
      <c r="C62" s="2" t="n">
        <v>4</v>
      </c>
      <c r="D62" s="3"/>
      <c r="E62" s="3"/>
      <c r="F62" s="3" t="n">
        <v>4</v>
      </c>
      <c r="G62" s="1" t="s">
        <v>14</v>
      </c>
    </row>
    <row collapsed="false" customFormat="false" customHeight="true" hidden="false" ht="13.5" outlineLevel="0" r="63">
      <c r="A63" s="5" t="s">
        <v>98</v>
      </c>
      <c r="B63" s="2" t="s">
        <v>8</v>
      </c>
      <c r="C63" s="2" t="s">
        <v>9</v>
      </c>
      <c r="D63" s="3" t="n">
        <v>1</v>
      </c>
      <c r="E63" s="3"/>
      <c r="F63" s="3"/>
      <c r="G63" s="1" t="s">
        <v>99</v>
      </c>
    </row>
    <row collapsed="false" customFormat="false" customHeight="false" hidden="false" ht="12.8" outlineLevel="0" r="64">
      <c r="A64" s="8"/>
      <c r="B64" s="9"/>
      <c r="C64" s="9"/>
      <c r="D64" s="9"/>
      <c r="E64" s="9"/>
      <c r="F64" s="9"/>
    </row>
    <row collapsed="false" customFormat="false" customHeight="false" hidden="false" ht="12.8" outlineLevel="0" r="65">
      <c r="A65" s="8"/>
      <c r="B65" s="9"/>
      <c r="C65" s="9"/>
      <c r="D65" s="9" t="n">
        <f aca="false">SUM(D4:D64)</f>
        <v>54</v>
      </c>
      <c r="E65" s="9" t="n">
        <f aca="false">SUM(E5:E64)</f>
        <v>3</v>
      </c>
      <c r="F65" s="9" t="n">
        <f aca="false">SUM(F5:F64)</f>
        <v>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807843137254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807843137254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LibreOffice/3.3$Unix LibreOffice_project/330m19$Build-301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2012-05-02T13:35:05.00Z</dcterms:created>
  <dc:creator>Hale, Kevin J</dc:creator>
  <cp:lastModifiedBy>Hale, Kevin J</cp:lastModifiedBy>
  <dcterms:modified xsi:type="dcterms:W3CDTF">2012-05-03T10:40:29.00Z</dcterms:modified>
  <cp:revision>0</cp:revision>
</cp:coreProperties>
</file>